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320" windowHeight="11010"/>
  </bookViews>
  <sheets>
    <sheet name="Приложение №2" sheetId="2" r:id="rId1"/>
  </sheets>
  <definedNames>
    <definedName name="_xlnm.Print_Titles" localSheetId="0">'Приложение №2'!$5:$5</definedName>
    <definedName name="_xlnm.Print_Area" localSheetId="0">'Приложение №2'!$H$1:$R$57</definedName>
  </definedNames>
  <calcPr calcId="145621"/>
</workbook>
</file>

<file path=xl/calcChain.xml><?xml version="1.0" encoding="utf-8"?>
<calcChain xmlns="http://schemas.openxmlformats.org/spreadsheetml/2006/main">
  <c r="R26" i="2" l="1"/>
  <c r="Q24" i="2"/>
  <c r="P24" i="2"/>
  <c r="R39" i="2" l="1"/>
  <c r="Q38" i="2"/>
  <c r="P38" i="2"/>
  <c r="Q19" i="2"/>
  <c r="P19" i="2"/>
  <c r="R21" i="2"/>
  <c r="R22" i="2"/>
  <c r="R23" i="2"/>
  <c r="Q16" i="2"/>
  <c r="P16" i="2"/>
  <c r="R18" i="2"/>
  <c r="R10" i="2"/>
  <c r="Q45" i="2" l="1"/>
  <c r="P45" i="2"/>
  <c r="Q28" i="2"/>
  <c r="P28" i="2"/>
  <c r="R31" i="2"/>
  <c r="R32" i="2"/>
  <c r="R25" i="2" l="1"/>
  <c r="R20" i="2" l="1"/>
  <c r="R7" i="2" l="1"/>
  <c r="R8" i="2"/>
  <c r="R9" i="2"/>
  <c r="R11" i="2"/>
  <c r="R12" i="2"/>
  <c r="R13" i="2"/>
  <c r="R15" i="2"/>
  <c r="R17" i="2"/>
  <c r="R27" i="2"/>
  <c r="R29" i="2"/>
  <c r="R30" i="2"/>
  <c r="R33" i="2"/>
  <c r="R34" i="2"/>
  <c r="R36" i="2"/>
  <c r="R37" i="2"/>
  <c r="R40" i="2"/>
  <c r="R41" i="2"/>
  <c r="R42" i="2"/>
  <c r="R44" i="2"/>
  <c r="R46" i="2"/>
  <c r="R47" i="2"/>
  <c r="R48" i="2"/>
  <c r="Q43" i="2"/>
  <c r="P43" i="2"/>
  <c r="Q35" i="2"/>
  <c r="P35" i="2"/>
  <c r="Q6" i="2"/>
  <c r="Q14" i="2"/>
  <c r="P14" i="2"/>
  <c r="P6" i="2"/>
  <c r="R43" i="2" l="1"/>
  <c r="R45" i="2"/>
  <c r="P49" i="2"/>
  <c r="Q49" i="2"/>
  <c r="R38" i="2"/>
  <c r="R35" i="2"/>
  <c r="R16" i="2"/>
  <c r="R14" i="2"/>
  <c r="R6" i="2"/>
  <c r="R19" i="2"/>
  <c r="R24" i="2"/>
  <c r="R28" i="2"/>
  <c r="R49" i="2" l="1"/>
</calcChain>
</file>

<file path=xl/sharedStrings.xml><?xml version="1.0" encoding="utf-8"?>
<sst xmlns="http://schemas.openxmlformats.org/spreadsheetml/2006/main" count="116" uniqueCount="90">
  <si>
    <t xml:space="preserve"> </t>
  </si>
  <si>
    <t>Итого:</t>
  </si>
  <si>
    <t/>
  </si>
  <si>
    <t>9000093080</t>
  </si>
  <si>
    <t>Обслуживание внутреннего долга муниципального образования городской округ Армянск Республики Крым</t>
  </si>
  <si>
    <t>9720021930</t>
  </si>
  <si>
    <t>Периодическая печать и издательства</t>
  </si>
  <si>
    <t>9710021920</t>
  </si>
  <si>
    <t>Телевидение и радиовещание</t>
  </si>
  <si>
    <t>СРЕДСТВА МАССОВОЙ ИНФОРМАЦИИ</t>
  </si>
  <si>
    <t>0420021680</t>
  </si>
  <si>
    <t>Физическая культура</t>
  </si>
  <si>
    <t>ФИЗИЧЕСКАЯ КУЛЬТУРА И СПОРТ</t>
  </si>
  <si>
    <t>9620060880</t>
  </si>
  <si>
    <t>Другие вопросы в области социальной политики</t>
  </si>
  <si>
    <t>96100R0840</t>
  </si>
  <si>
    <t>Охрана семьи и детства</t>
  </si>
  <si>
    <t>9610079940</t>
  </si>
  <si>
    <t>Социальное обеспечение населения</t>
  </si>
  <si>
    <t>СОЦИАЛЬНАЯ ПОЛИТИКА</t>
  </si>
  <si>
    <t>9160000190</t>
  </si>
  <si>
    <t>Другие вопросы в области культуры, кинематографии</t>
  </si>
  <si>
    <t>0170021620</t>
  </si>
  <si>
    <t>Культура</t>
  </si>
  <si>
    <t>КУЛЬТУРА, КИНЕМАТОГРАФИЯ</t>
  </si>
  <si>
    <t>Другие вопросы в области образования</t>
  </si>
  <si>
    <t>0320021740</t>
  </si>
  <si>
    <t>0410000590</t>
  </si>
  <si>
    <t>Общее образование</t>
  </si>
  <si>
    <t>0210171320</t>
  </si>
  <si>
    <t>Дошкольное образование</t>
  </si>
  <si>
    <t>ОБРАЗОВАНИЕ</t>
  </si>
  <si>
    <t>0510060060</t>
  </si>
  <si>
    <t>Благоустройство</t>
  </si>
  <si>
    <t>ЖИЛИЩНО-КОММУНАЛЬНОЕ ХОЗЯЙСТВО</t>
  </si>
  <si>
    <t>9510023060</t>
  </si>
  <si>
    <t>НАЦИОНАЛЬНАЯ ЭКОНОМИКА</t>
  </si>
  <si>
    <t>9320020240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</si>
  <si>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</si>
  <si>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</si>
  <si>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9410051180</t>
  </si>
  <si>
    <t>Мобилизационная и вневойсковая подготовка</t>
  </si>
  <si>
    <t>НАЦИОНАЛЬНАЯ ОБОРОНА</t>
  </si>
  <si>
    <t>9800090200</t>
  </si>
  <si>
    <t>Другие общегосударственные вопросы</t>
  </si>
  <si>
    <t>9800090100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</si>
  <si>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</si>
  <si>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</si>
  <si>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9200071500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</si>
  <si>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</si>
  <si>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9120000190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</si>
  <si>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</si>
  <si>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9110000110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</si>
  <si>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</si>
  <si>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</si>
  <si>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</si>
  <si>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</si>
  <si>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ГРБС</t>
  </si>
  <si>
    <t>Наименование</t>
  </si>
  <si>
    <t>№ п/п</t>
  </si>
  <si>
    <t>КВР</t>
  </si>
  <si>
    <t>КЦСР</t>
  </si>
  <si>
    <t>КФСР</t>
  </si>
  <si>
    <t>ПР</t>
  </si>
  <si>
    <t>РЗ</t>
  </si>
  <si>
    <t>к решению "О бюджете городского округа Армянск</t>
  </si>
  <si>
    <t xml:space="preserve">                                                           Приложение 7</t>
  </si>
  <si>
    <t>Дорожное хозяйство (дорожные фонды)</t>
  </si>
  <si>
    <t>Процент исполнения к годовому плану</t>
  </si>
  <si>
    <t>тыс.руб.</t>
  </si>
  <si>
    <t xml:space="preserve">Начальник Финансового управления </t>
  </si>
  <si>
    <t>администрации гогрода Армянска</t>
  </si>
  <si>
    <t>О.В. Гапончик</t>
  </si>
  <si>
    <t>Заместитель главы администрации</t>
  </si>
  <si>
    <t>А.А. Черненко</t>
  </si>
  <si>
    <t>Жилищное хозяйство</t>
  </si>
  <si>
    <t>Общеэкономические вопросы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</si>
  <si>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</si>
  <si>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</si>
  <si>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</si>
  <si>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Утверждено сводной бюджетной росписью на 2018 год</t>
  </si>
  <si>
    <t>Судебная система</t>
  </si>
  <si>
    <t>Другие вопросы в области национальной безопасности и правоохранительной деятельности</t>
  </si>
  <si>
    <t>Транспорт</t>
  </si>
  <si>
    <t>Другие вопросы в области национальной экономики</t>
  </si>
  <si>
    <t>Пенсионное обеспечение</t>
  </si>
  <si>
    <t>Отчет об исполнении бюджета муниципального образования городской округ Армянск Республики Крым по расходам в разрезе разделов и подразделов за 9 месяцев 2018 года</t>
  </si>
  <si>
    <t>Исполнено за 9 месяцев 2018 года</t>
  </si>
  <si>
    <t>Коммунальное хозяйство</t>
  </si>
  <si>
    <t>Приложение 2                                                                                                                 к постановлению администрации города Армянска                                                                                                    от 15.10.2018 № 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</si>
</sst>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"/>
    <numFmt numFmtId="165" formatCode="000"/>
    <numFmt numFmtId="166" formatCode="00"/>
    <numFmt numFmtId="167" formatCode="#,##0.0"/>
    <numFmt numFmtId="168" formatCode="0000"/>
    <numFmt numFmtId="169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1">
    <xf numFmtId="0" fontId="0" fillId="0" borderId="0" xfId="0"/>
    <xf numFmtId="0" fontId="2" fillId="0" borderId="0" xfId="1" applyFont="1" applyFill="1" applyProtection="1">
      <protection hidden="1"/>
    </xf>
    <xf numFmtId="0" fontId="2" fillId="0" borderId="0" xfId="1" applyNumberFormat="1" applyFont="1" applyFill="1" applyProtection="1">
      <protection hidden="1"/>
    </xf>
    <xf numFmtId="0" fontId="2" fillId="0" borderId="0" xfId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protection hidden="1"/>
    </xf>
    <xf numFmtId="168" fontId="3" fillId="0" borderId="10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168" fontId="2" fillId="0" borderId="5" xfId="1" applyNumberFormat="1" applyFont="1" applyFill="1" applyBorder="1" applyAlignment="1" applyProtection="1">
      <protection hidden="1"/>
    </xf>
    <xf numFmtId="166" fontId="2" fillId="0" borderId="1" xfId="1" applyNumberFormat="1" applyFont="1" applyFill="1" applyBorder="1" applyAlignment="1" applyProtection="1">
      <alignment horizontal="center"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2" fillId="0" borderId="3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left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alignment vertical="center"/>
      <protection hidden="1"/>
    </xf>
    <xf numFmtId="0" fontId="2" fillId="0" borderId="13" xfId="1" applyNumberFormat="1" applyFont="1" applyFill="1" applyBorder="1" applyAlignment="1" applyProtection="1">
      <alignment vertical="center" wrapText="1"/>
      <protection hidden="1"/>
    </xf>
    <xf numFmtId="0" fontId="2" fillId="0" borderId="13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Font="1" applyBorder="1" applyProtection="1">
      <protection hidden="1"/>
    </xf>
    <xf numFmtId="167" fontId="2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4" xfId="1" applyNumberFormat="1" applyFont="1" applyFill="1" applyBorder="1" applyAlignment="1" applyProtection="1">
      <protection hidden="1"/>
    </xf>
    <xf numFmtId="168" fontId="3" fillId="0" borderId="9" xfId="1" applyNumberFormat="1" applyFont="1" applyFill="1" applyBorder="1" applyAlignment="1" applyProtection="1">
      <protection hidden="1"/>
    </xf>
    <xf numFmtId="0" fontId="3" fillId="0" borderId="12" xfId="1" applyNumberFormat="1" applyFont="1" applyFill="1" applyBorder="1" applyAlignment="1" applyProtection="1">
      <protection hidden="1"/>
    </xf>
    <xf numFmtId="166" fontId="3" fillId="0" borderId="1" xfId="1" applyNumberFormat="1" applyFont="1" applyFill="1" applyBorder="1" applyAlignment="1" applyProtection="1">
      <alignment horizontal="center" wrapText="1"/>
      <protection hidden="1"/>
    </xf>
    <xf numFmtId="167" fontId="3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0" xfId="1" applyFont="1" applyBorder="1" applyProtection="1">
      <protection hidden="1"/>
    </xf>
    <xf numFmtId="0" fontId="3" fillId="0" borderId="0" xfId="1" applyFont="1"/>
    <xf numFmtId="0" fontId="3" fillId="0" borderId="8" xfId="1" applyNumberFormat="1" applyFont="1" applyFill="1" applyBorder="1" applyAlignment="1" applyProtection="1">
      <protection hidden="1"/>
    </xf>
    <xf numFmtId="168" fontId="3" fillId="0" borderId="5" xfId="1" applyNumberFormat="1" applyFont="1" applyFill="1" applyBorder="1" applyAlignment="1" applyProtection="1">
      <protection hidden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7" fontId="2" fillId="0" borderId="0" xfId="1" applyNumberFormat="1" applyFont="1" applyAlignment="1">
      <alignment horizontal="left"/>
    </xf>
    <xf numFmtId="165" fontId="3" fillId="0" borderId="10" xfId="1" applyNumberFormat="1" applyFont="1" applyFill="1" applyBorder="1" applyAlignment="1" applyProtection="1">
      <protection hidden="1"/>
    </xf>
    <xf numFmtId="165" fontId="3" fillId="0" borderId="6" xfId="1" applyNumberFormat="1" applyFont="1" applyFill="1" applyBorder="1" applyAlignment="1" applyProtection="1">
      <protection hidden="1"/>
    </xf>
    <xf numFmtId="165" fontId="2" fillId="0" borderId="6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right" wrapText="1"/>
      <protection hidden="1"/>
    </xf>
    <xf numFmtId="168" fontId="2" fillId="0" borderId="7" xfId="1" applyNumberFormat="1" applyFont="1" applyFill="1" applyBorder="1" applyAlignment="1" applyProtection="1">
      <alignment wrapText="1"/>
      <protection hidden="1"/>
    </xf>
    <xf numFmtId="168" fontId="2" fillId="0" borderId="7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alignment vertical="center"/>
      <protection hidden="1"/>
    </xf>
    <xf numFmtId="0" fontId="3" fillId="0" borderId="5" xfId="1" applyNumberFormat="1" applyFont="1" applyFill="1" applyBorder="1" applyAlignment="1" applyProtection="1">
      <alignment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9" fontId="3" fillId="0" borderId="1" xfId="1" applyNumberFormat="1" applyFont="1" applyFill="1" applyBorder="1" applyAlignment="1" applyProtection="1">
      <alignment horizontal="right" wrapText="1"/>
      <protection hidden="1"/>
    </xf>
    <xf numFmtId="169" fontId="2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0" fontId="3" fillId="0" borderId="0" xfId="2" applyNumberFormat="1" applyFont="1" applyFill="1" applyAlignment="1" applyProtection="1">
      <alignment wrapText="1"/>
      <protection hidden="1"/>
    </xf>
    <xf numFmtId="168" fontId="2" fillId="0" borderId="7" xfId="1" applyNumberFormat="1" applyFont="1" applyFill="1" applyBorder="1" applyAlignment="1" applyProtection="1">
      <protection hidden="1"/>
    </xf>
    <xf numFmtId="168" fontId="2" fillId="0" borderId="7" xfId="1" applyNumberFormat="1" applyFont="1" applyFill="1" applyBorder="1" applyAlignment="1" applyProtection="1">
      <protection hidden="1"/>
    </xf>
    <xf numFmtId="168" fontId="2" fillId="0" borderId="7" xfId="1" applyNumberFormat="1" applyFont="1" applyFill="1" applyBorder="1" applyAlignment="1" applyProtection="1">
      <protection hidden="1"/>
    </xf>
    <xf numFmtId="168" fontId="2" fillId="0" borderId="7" xfId="1" applyNumberFormat="1" applyFont="1" applyFill="1" applyBorder="1" applyAlignment="1" applyProtection="1">
      <protection hidden="1"/>
    </xf>
    <xf numFmtId="168" fontId="2" fillId="0" borderId="7" xfId="1" applyNumberFormat="1" applyFont="1" applyFill="1" applyBorder="1" applyAlignment="1" applyProtection="1">
      <protection hidden="1"/>
    </xf>
    <xf numFmtId="168" fontId="3" fillId="0" borderId="7" xfId="1" applyNumberFormat="1" applyFont="1" applyFill="1" applyBorder="1" applyAlignment="1" applyProtection="1">
      <protection hidden="1"/>
    </xf>
    <xf numFmtId="0" fontId="3" fillId="0" borderId="0" xfId="2" applyNumberFormat="1" applyFont="1" applyFill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168" fontId="2" fillId="0" borderId="7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lef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8" fontId="3" fillId="0" borderId="11" xfId="1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abSelected="1" topLeftCell="M1" zoomScaleNormal="100" workbookViewId="0">
      <selection activeCell="L3" sqref="L3:R3"/>
    </sheetView>
  </sheetViews>
  <sheetFormatPr defaultColWidth="9.140625" defaultRowHeight="15.75" x14ac:dyDescent="0.25"/>
  <cols>
    <col min="1" max="12" width="0" style="20" hidden="1" customWidth="1"/>
    <col min="13" max="13" width="52" style="20" customWidth="1"/>
    <col min="14" max="15" width="7.5703125" style="20" customWidth="1"/>
    <col min="16" max="17" width="14.42578125" style="20" customWidth="1"/>
    <col min="18" max="18" width="13.140625" style="20" customWidth="1"/>
    <col min="19" max="19" width="0" style="20" hidden="1" customWidth="1"/>
    <col min="20" max="20" width="19.140625" style="35" customWidth="1"/>
    <col min="21" max="255" width="9.140625" style="20" customWidth="1"/>
    <col min="256" max="16384" width="9.140625" style="20"/>
  </cols>
  <sheetData>
    <row r="1" spans="1:20" ht="5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1" t="s">
        <v>66</v>
      </c>
      <c r="M1" s="21"/>
      <c r="N1" s="21"/>
      <c r="O1" s="21"/>
      <c r="P1" s="68" t="s">
        <v>89</v>
      </c>
      <c r="Q1" s="68"/>
      <c r="R1" s="68"/>
      <c r="S1" s="19"/>
    </row>
    <row r="2" spans="1:2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1" t="s">
        <v>65</v>
      </c>
      <c r="M2" s="21"/>
      <c r="N2" s="21"/>
      <c r="O2" s="21"/>
      <c r="P2" s="21"/>
      <c r="Q2" s="21"/>
      <c r="R2" s="21"/>
      <c r="S2" s="19"/>
    </row>
    <row r="3" spans="1:20" ht="33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69" t="s">
        <v>86</v>
      </c>
      <c r="M3" s="69"/>
      <c r="N3" s="69"/>
      <c r="O3" s="69"/>
      <c r="P3" s="69"/>
      <c r="Q3" s="69"/>
      <c r="R3" s="69"/>
      <c r="S3" s="19"/>
    </row>
    <row r="4" spans="1:20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2"/>
      <c r="M4" s="22"/>
      <c r="N4" s="22"/>
      <c r="O4" s="22"/>
      <c r="P4" s="22"/>
      <c r="Q4" s="22"/>
      <c r="R4" s="23" t="s">
        <v>69</v>
      </c>
      <c r="S4" s="19"/>
    </row>
    <row r="5" spans="1:20" ht="79.5" customHeight="1" thickBot="1" x14ac:dyDescent="0.3">
      <c r="A5" s="3"/>
      <c r="B5" s="3" t="s">
        <v>57</v>
      </c>
      <c r="C5" s="3" t="s">
        <v>64</v>
      </c>
      <c r="D5" s="3" t="s">
        <v>63</v>
      </c>
      <c r="E5" s="3" t="s">
        <v>62</v>
      </c>
      <c r="F5" s="3"/>
      <c r="G5" s="3"/>
      <c r="H5" s="3"/>
      <c r="I5" s="3"/>
      <c r="J5" s="3" t="s">
        <v>61</v>
      </c>
      <c r="K5" s="3" t="s">
        <v>60</v>
      </c>
      <c r="L5" s="41" t="s">
        <v>59</v>
      </c>
      <c r="M5" s="4" t="s">
        <v>58</v>
      </c>
      <c r="N5" s="51" t="s">
        <v>56</v>
      </c>
      <c r="O5" s="51" t="s">
        <v>55</v>
      </c>
      <c r="P5" s="4" t="s">
        <v>80</v>
      </c>
      <c r="Q5" s="4" t="s">
        <v>87</v>
      </c>
      <c r="R5" s="4" t="s">
        <v>68</v>
      </c>
      <c r="S5" s="4" t="s">
        <v>68</v>
      </c>
    </row>
    <row r="6" spans="1:20" s="32" customFormat="1" ht="17.25" customHeight="1" x14ac:dyDescent="0.25">
      <c r="A6" s="26"/>
      <c r="B6" s="6"/>
      <c r="C6" s="70">
        <v>100</v>
      </c>
      <c r="D6" s="70"/>
      <c r="E6" s="27">
        <v>113</v>
      </c>
      <c r="F6" s="70"/>
      <c r="G6" s="70"/>
      <c r="H6" s="70"/>
      <c r="I6" s="70"/>
      <c r="J6" s="28" t="s">
        <v>43</v>
      </c>
      <c r="K6" s="38">
        <v>850</v>
      </c>
      <c r="L6" s="42"/>
      <c r="M6" s="54" t="s">
        <v>54</v>
      </c>
      <c r="N6" s="29">
        <v>1</v>
      </c>
      <c r="O6" s="29" t="s">
        <v>2</v>
      </c>
      <c r="P6" s="30">
        <f>SUM(P7:P13)</f>
        <v>53344.800000000003</v>
      </c>
      <c r="Q6" s="30">
        <f>SUM(Q7:Q13)</f>
        <v>38896.100000000006</v>
      </c>
      <c r="R6" s="52">
        <f>Q6/P6</f>
        <v>0.72914510880160777</v>
      </c>
      <c r="S6" s="31"/>
      <c r="T6" s="36"/>
    </row>
    <row r="7" spans="1:20" ht="47.25" customHeight="1" x14ac:dyDescent="0.25">
      <c r="A7" s="5"/>
      <c r="B7" s="47"/>
      <c r="C7" s="48"/>
      <c r="D7" s="48">
        <v>102</v>
      </c>
      <c r="E7" s="7">
        <v>102</v>
      </c>
      <c r="F7" s="67"/>
      <c r="G7" s="67"/>
      <c r="H7" s="67"/>
      <c r="I7" s="67"/>
      <c r="J7" s="8" t="s">
        <v>52</v>
      </c>
      <c r="K7" s="40">
        <v>120</v>
      </c>
      <c r="L7" s="43"/>
      <c r="M7" s="55" t="s">
        <v>53</v>
      </c>
      <c r="N7" s="10">
        <v>1</v>
      </c>
      <c r="O7" s="10">
        <v>2</v>
      </c>
      <c r="P7" s="25">
        <v>1333.7</v>
      </c>
      <c r="Q7" s="25">
        <v>1019.9</v>
      </c>
      <c r="R7" s="53">
        <f t="shared" ref="R7:R49" si="0">Q7/P7</f>
        <v>0.76471470345654946</v>
      </c>
      <c r="S7" s="24"/>
    </row>
    <row r="8" spans="1:20" ht="66.75" customHeight="1" x14ac:dyDescent="0.25">
      <c r="A8" s="5"/>
      <c r="B8" s="47"/>
      <c r="C8" s="48"/>
      <c r="D8" s="48">
        <v>103</v>
      </c>
      <c r="E8" s="7">
        <v>103</v>
      </c>
      <c r="F8" s="67"/>
      <c r="G8" s="67"/>
      <c r="H8" s="67"/>
      <c r="I8" s="67"/>
      <c r="J8" s="8" t="s">
        <v>50</v>
      </c>
      <c r="K8" s="40">
        <v>240</v>
      </c>
      <c r="L8" s="43"/>
      <c r="M8" s="55" t="s">
        <v>51</v>
      </c>
      <c r="N8" s="10">
        <v>1</v>
      </c>
      <c r="O8" s="10">
        <v>3</v>
      </c>
      <c r="P8" s="25">
        <v>2102.4</v>
      </c>
      <c r="Q8" s="25">
        <v>1599.6</v>
      </c>
      <c r="R8" s="53">
        <f t="shared" si="0"/>
        <v>0.76084474885844744</v>
      </c>
      <c r="S8" s="24"/>
    </row>
    <row r="9" spans="1:20" ht="64.5" customHeight="1" x14ac:dyDescent="0.25">
      <c r="A9" s="5"/>
      <c r="B9" s="47"/>
      <c r="C9" s="48"/>
      <c r="D9" s="48">
        <v>104</v>
      </c>
      <c r="E9" s="7">
        <v>104</v>
      </c>
      <c r="F9" s="67"/>
      <c r="G9" s="67"/>
      <c r="H9" s="67"/>
      <c r="I9" s="67"/>
      <c r="J9" s="8" t="s">
        <v>48</v>
      </c>
      <c r="K9" s="40">
        <v>240</v>
      </c>
      <c r="L9" s="43"/>
      <c r="M9" s="55" t="s">
        <v>49</v>
      </c>
      <c r="N9" s="10">
        <v>1</v>
      </c>
      <c r="O9" s="10">
        <v>4</v>
      </c>
      <c r="P9" s="25">
        <v>37385</v>
      </c>
      <c r="Q9" s="25">
        <v>27817.200000000001</v>
      </c>
      <c r="R9" s="53">
        <f t="shared" si="0"/>
        <v>0.74407382640096298</v>
      </c>
      <c r="S9" s="24"/>
    </row>
    <row r="10" spans="1:20" ht="19.5" customHeight="1" x14ac:dyDescent="0.25">
      <c r="A10" s="5"/>
      <c r="B10" s="47"/>
      <c r="C10" s="62"/>
      <c r="D10" s="62"/>
      <c r="E10" s="7"/>
      <c r="F10" s="62"/>
      <c r="G10" s="62"/>
      <c r="H10" s="62"/>
      <c r="I10" s="62"/>
      <c r="J10" s="8"/>
      <c r="K10" s="40"/>
      <c r="L10" s="43"/>
      <c r="M10" s="55" t="s">
        <v>81</v>
      </c>
      <c r="N10" s="10">
        <v>1</v>
      </c>
      <c r="O10" s="10">
        <v>5</v>
      </c>
      <c r="P10" s="25">
        <v>199.4</v>
      </c>
      <c r="Q10" s="25">
        <v>148.19999999999999</v>
      </c>
      <c r="R10" s="53">
        <f t="shared" si="0"/>
        <v>0.74322968906720155</v>
      </c>
      <c r="S10" s="24"/>
    </row>
    <row r="11" spans="1:20" ht="49.5" customHeight="1" x14ac:dyDescent="0.25">
      <c r="A11" s="5"/>
      <c r="B11" s="47"/>
      <c r="C11" s="48"/>
      <c r="D11" s="48">
        <v>106</v>
      </c>
      <c r="E11" s="7">
        <v>106</v>
      </c>
      <c r="F11" s="67"/>
      <c r="G11" s="67"/>
      <c r="H11" s="67"/>
      <c r="I11" s="67"/>
      <c r="J11" s="8" t="s">
        <v>20</v>
      </c>
      <c r="K11" s="40">
        <v>850</v>
      </c>
      <c r="L11" s="43"/>
      <c r="M11" s="55" t="s">
        <v>47</v>
      </c>
      <c r="N11" s="10">
        <v>1</v>
      </c>
      <c r="O11" s="10">
        <v>6</v>
      </c>
      <c r="P11" s="25">
        <v>6460.4</v>
      </c>
      <c r="Q11" s="25">
        <v>4673.8</v>
      </c>
      <c r="R11" s="53">
        <f t="shared" si="0"/>
        <v>0.72345365612036416</v>
      </c>
      <c r="S11" s="24"/>
    </row>
    <row r="12" spans="1:20" ht="18.75" customHeight="1" x14ac:dyDescent="0.25">
      <c r="A12" s="5"/>
      <c r="B12" s="47"/>
      <c r="C12" s="48"/>
      <c r="D12" s="48">
        <v>111</v>
      </c>
      <c r="E12" s="7">
        <v>111</v>
      </c>
      <c r="F12" s="67"/>
      <c r="G12" s="67"/>
      <c r="H12" s="67"/>
      <c r="I12" s="67"/>
      <c r="J12" s="8" t="s">
        <v>45</v>
      </c>
      <c r="K12" s="40">
        <v>870</v>
      </c>
      <c r="L12" s="43"/>
      <c r="M12" s="55" t="s">
        <v>46</v>
      </c>
      <c r="N12" s="10">
        <v>1</v>
      </c>
      <c r="O12" s="10">
        <v>11</v>
      </c>
      <c r="P12" s="25">
        <v>450</v>
      </c>
      <c r="Q12" s="25">
        <v>0</v>
      </c>
      <c r="R12" s="53">
        <f t="shared" si="0"/>
        <v>0</v>
      </c>
      <c r="S12" s="24"/>
    </row>
    <row r="13" spans="1:20" ht="19.5" customHeight="1" x14ac:dyDescent="0.25">
      <c r="A13" s="5"/>
      <c r="B13" s="47"/>
      <c r="C13" s="48"/>
      <c r="D13" s="48">
        <v>113</v>
      </c>
      <c r="E13" s="7">
        <v>113</v>
      </c>
      <c r="F13" s="67"/>
      <c r="G13" s="67"/>
      <c r="H13" s="67"/>
      <c r="I13" s="67"/>
      <c r="J13" s="8" t="s">
        <v>43</v>
      </c>
      <c r="K13" s="40">
        <v>850</v>
      </c>
      <c r="L13" s="43"/>
      <c r="M13" s="55" t="s">
        <v>44</v>
      </c>
      <c r="N13" s="10">
        <v>1</v>
      </c>
      <c r="O13" s="10">
        <v>13</v>
      </c>
      <c r="P13" s="25">
        <v>5413.9</v>
      </c>
      <c r="Q13" s="25">
        <v>3637.4</v>
      </c>
      <c r="R13" s="53">
        <f t="shared" si="0"/>
        <v>0.67186316703300764</v>
      </c>
      <c r="S13" s="24"/>
    </row>
    <row r="14" spans="1:20" s="32" customFormat="1" ht="16.5" customHeight="1" x14ac:dyDescent="0.25">
      <c r="A14" s="26"/>
      <c r="B14" s="11"/>
      <c r="C14" s="64">
        <v>200</v>
      </c>
      <c r="D14" s="64"/>
      <c r="E14" s="34">
        <v>203</v>
      </c>
      <c r="F14" s="64"/>
      <c r="G14" s="64"/>
      <c r="H14" s="64"/>
      <c r="I14" s="64"/>
      <c r="J14" s="33" t="s">
        <v>40</v>
      </c>
      <c r="K14" s="39">
        <v>240</v>
      </c>
      <c r="L14" s="42"/>
      <c r="M14" s="54" t="s">
        <v>42</v>
      </c>
      <c r="N14" s="29">
        <v>2</v>
      </c>
      <c r="O14" s="29" t="s">
        <v>2</v>
      </c>
      <c r="P14" s="30">
        <f>P15</f>
        <v>788</v>
      </c>
      <c r="Q14" s="30">
        <f>Q15</f>
        <v>600.29999999999995</v>
      </c>
      <c r="R14" s="52">
        <f t="shared" si="0"/>
        <v>0.76180203045685269</v>
      </c>
      <c r="S14" s="31"/>
      <c r="T14" s="36"/>
    </row>
    <row r="15" spans="1:20" ht="18" customHeight="1" x14ac:dyDescent="0.25">
      <c r="A15" s="5"/>
      <c r="B15" s="47"/>
      <c r="C15" s="48"/>
      <c r="D15" s="48">
        <v>203</v>
      </c>
      <c r="E15" s="7">
        <v>203</v>
      </c>
      <c r="F15" s="67"/>
      <c r="G15" s="67"/>
      <c r="H15" s="67"/>
      <c r="I15" s="67"/>
      <c r="J15" s="8" t="s">
        <v>40</v>
      </c>
      <c r="K15" s="40">
        <v>240</v>
      </c>
      <c r="L15" s="43"/>
      <c r="M15" s="55" t="s">
        <v>41</v>
      </c>
      <c r="N15" s="10">
        <v>2</v>
      </c>
      <c r="O15" s="10">
        <v>3</v>
      </c>
      <c r="P15" s="25">
        <v>788</v>
      </c>
      <c r="Q15" s="25">
        <v>600.29999999999995</v>
      </c>
      <c r="R15" s="53">
        <f t="shared" si="0"/>
        <v>0.76180203045685269</v>
      </c>
      <c r="S15" s="24"/>
    </row>
    <row r="16" spans="1:20" s="32" customFormat="1" ht="33.75" customHeight="1" x14ac:dyDescent="0.25">
      <c r="A16" s="26"/>
      <c r="B16" s="11"/>
      <c r="C16" s="64">
        <v>300</v>
      </c>
      <c r="D16" s="64"/>
      <c r="E16" s="34">
        <v>309</v>
      </c>
      <c r="F16" s="64"/>
      <c r="G16" s="64"/>
      <c r="H16" s="64"/>
      <c r="I16" s="64"/>
      <c r="J16" s="33" t="s">
        <v>37</v>
      </c>
      <c r="K16" s="39">
        <v>240</v>
      </c>
      <c r="L16" s="42"/>
      <c r="M16" s="54" t="s">
        <v>39</v>
      </c>
      <c r="N16" s="29">
        <v>3</v>
      </c>
      <c r="O16" s="29" t="s">
        <v>2</v>
      </c>
      <c r="P16" s="30">
        <f>P17+P18</f>
        <v>5231.3</v>
      </c>
      <c r="Q16" s="30">
        <f>Q17+Q18</f>
        <v>3869.5</v>
      </c>
      <c r="R16" s="52">
        <f t="shared" si="0"/>
        <v>0.73968229694339838</v>
      </c>
      <c r="S16" s="31"/>
      <c r="T16" s="36"/>
    </row>
    <row r="17" spans="1:20" ht="47.25" customHeight="1" x14ac:dyDescent="0.25">
      <c r="A17" s="5"/>
      <c r="B17" s="47"/>
      <c r="C17" s="48"/>
      <c r="D17" s="48">
        <v>309</v>
      </c>
      <c r="E17" s="7">
        <v>309</v>
      </c>
      <c r="F17" s="67"/>
      <c r="G17" s="67"/>
      <c r="H17" s="67"/>
      <c r="I17" s="67"/>
      <c r="J17" s="8" t="s">
        <v>37</v>
      </c>
      <c r="K17" s="40">
        <v>240</v>
      </c>
      <c r="L17" s="43"/>
      <c r="M17" s="55" t="s">
        <v>38</v>
      </c>
      <c r="N17" s="10">
        <v>3</v>
      </c>
      <c r="O17" s="10">
        <v>9</v>
      </c>
      <c r="P17" s="25">
        <v>4694.7</v>
      </c>
      <c r="Q17" s="25">
        <v>3504.4</v>
      </c>
      <c r="R17" s="53">
        <f t="shared" si="0"/>
        <v>0.74645877265852989</v>
      </c>
      <c r="S17" s="24"/>
    </row>
    <row r="18" spans="1:20" ht="32.25" customHeight="1" x14ac:dyDescent="0.25">
      <c r="A18" s="5"/>
      <c r="B18" s="47"/>
      <c r="C18" s="62"/>
      <c r="D18" s="62">
        <v>309</v>
      </c>
      <c r="E18" s="7">
        <v>309</v>
      </c>
      <c r="F18" s="67"/>
      <c r="G18" s="67"/>
      <c r="H18" s="67"/>
      <c r="I18" s="67"/>
      <c r="J18" s="8" t="s">
        <v>37</v>
      </c>
      <c r="K18" s="40">
        <v>240</v>
      </c>
      <c r="L18" s="43"/>
      <c r="M18" s="55" t="s">
        <v>82</v>
      </c>
      <c r="N18" s="10">
        <v>3</v>
      </c>
      <c r="O18" s="10">
        <v>14</v>
      </c>
      <c r="P18" s="25">
        <v>536.6</v>
      </c>
      <c r="Q18" s="25">
        <v>365.1</v>
      </c>
      <c r="R18" s="53">
        <f t="shared" ref="R18" si="1">Q18/P18</f>
        <v>0.68039508013417815</v>
      </c>
      <c r="S18" s="24"/>
    </row>
    <row r="19" spans="1:20" s="32" customFormat="1" ht="16.5" customHeight="1" x14ac:dyDescent="0.25">
      <c r="A19" s="26"/>
      <c r="B19" s="11"/>
      <c r="C19" s="64">
        <v>400</v>
      </c>
      <c r="D19" s="64"/>
      <c r="E19" s="34">
        <v>412</v>
      </c>
      <c r="F19" s="64"/>
      <c r="G19" s="64"/>
      <c r="H19" s="64"/>
      <c r="I19" s="64"/>
      <c r="J19" s="33" t="s">
        <v>35</v>
      </c>
      <c r="K19" s="39">
        <v>240</v>
      </c>
      <c r="L19" s="42"/>
      <c r="M19" s="54" t="s">
        <v>36</v>
      </c>
      <c r="N19" s="29">
        <v>4</v>
      </c>
      <c r="O19" s="29" t="s">
        <v>2</v>
      </c>
      <c r="P19" s="30">
        <f>P20+P21+P22+P23</f>
        <v>77317.7</v>
      </c>
      <c r="Q19" s="30">
        <f>Q20+Q21+Q22+Q23</f>
        <v>1118</v>
      </c>
      <c r="R19" s="52">
        <f t="shared" si="0"/>
        <v>1.4459819679064432E-2</v>
      </c>
      <c r="S19" s="31"/>
      <c r="T19" s="36"/>
    </row>
    <row r="20" spans="1:20" ht="16.5" customHeight="1" x14ac:dyDescent="0.25">
      <c r="A20" s="5"/>
      <c r="B20" s="56"/>
      <c r="C20" s="59"/>
      <c r="D20" s="59"/>
      <c r="E20" s="9"/>
      <c r="F20" s="59"/>
      <c r="G20" s="59"/>
      <c r="H20" s="59"/>
      <c r="I20" s="59"/>
      <c r="J20" s="8"/>
      <c r="K20" s="40"/>
      <c r="L20" s="43"/>
      <c r="M20" s="55" t="s">
        <v>76</v>
      </c>
      <c r="N20" s="10">
        <v>4</v>
      </c>
      <c r="O20" s="10">
        <v>1</v>
      </c>
      <c r="P20" s="25">
        <v>1215.4000000000001</v>
      </c>
      <c r="Q20" s="25">
        <v>708</v>
      </c>
      <c r="R20" s="53">
        <f t="shared" si="0"/>
        <v>0.58252427184466016</v>
      </c>
      <c r="S20" s="24"/>
    </row>
    <row r="21" spans="1:20" ht="16.5" customHeight="1" x14ac:dyDescent="0.25">
      <c r="A21" s="5"/>
      <c r="B21" s="56"/>
      <c r="C21" s="62"/>
      <c r="D21" s="62"/>
      <c r="E21" s="9"/>
      <c r="F21" s="62"/>
      <c r="G21" s="62"/>
      <c r="H21" s="62"/>
      <c r="I21" s="62"/>
      <c r="J21" s="8"/>
      <c r="K21" s="40"/>
      <c r="L21" s="43"/>
      <c r="M21" s="55" t="s">
        <v>83</v>
      </c>
      <c r="N21" s="10">
        <v>4</v>
      </c>
      <c r="O21" s="10">
        <v>8</v>
      </c>
      <c r="P21" s="25">
        <v>210.9</v>
      </c>
      <c r="Q21" s="25">
        <v>210</v>
      </c>
      <c r="R21" s="53">
        <f t="shared" si="0"/>
        <v>0.99573257467994303</v>
      </c>
      <c r="S21" s="24"/>
    </row>
    <row r="22" spans="1:20" ht="16.5" customHeight="1" x14ac:dyDescent="0.25">
      <c r="A22" s="5"/>
      <c r="B22" s="56"/>
      <c r="C22" s="48"/>
      <c r="D22" s="48"/>
      <c r="E22" s="9"/>
      <c r="F22" s="48"/>
      <c r="G22" s="48"/>
      <c r="H22" s="48"/>
      <c r="I22" s="48"/>
      <c r="J22" s="8"/>
      <c r="K22" s="40"/>
      <c r="L22" s="43"/>
      <c r="M22" s="55" t="s">
        <v>67</v>
      </c>
      <c r="N22" s="10">
        <v>4</v>
      </c>
      <c r="O22" s="10">
        <v>9</v>
      </c>
      <c r="P22" s="25">
        <v>70162.399999999994</v>
      </c>
      <c r="Q22" s="25">
        <v>0</v>
      </c>
      <c r="R22" s="53">
        <f t="shared" si="0"/>
        <v>0</v>
      </c>
      <c r="S22" s="24"/>
    </row>
    <row r="23" spans="1:20" ht="30" customHeight="1" x14ac:dyDescent="0.25">
      <c r="A23" s="5"/>
      <c r="B23" s="56"/>
      <c r="C23" s="62"/>
      <c r="D23" s="62"/>
      <c r="E23" s="9"/>
      <c r="F23" s="62"/>
      <c r="G23" s="62"/>
      <c r="H23" s="62"/>
      <c r="I23" s="62"/>
      <c r="J23" s="8"/>
      <c r="K23" s="40"/>
      <c r="L23" s="43"/>
      <c r="M23" s="55" t="s">
        <v>84</v>
      </c>
      <c r="N23" s="10">
        <v>4</v>
      </c>
      <c r="O23" s="10">
        <v>12</v>
      </c>
      <c r="P23" s="25">
        <v>5729</v>
      </c>
      <c r="Q23" s="25">
        <v>200</v>
      </c>
      <c r="R23" s="53">
        <f t="shared" si="0"/>
        <v>3.4910106475824751E-2</v>
      </c>
      <c r="S23" s="24"/>
    </row>
    <row r="24" spans="1:20" s="32" customFormat="1" ht="15.75" customHeight="1" x14ac:dyDescent="0.25">
      <c r="A24" s="26"/>
      <c r="B24" s="11"/>
      <c r="C24" s="64">
        <v>500</v>
      </c>
      <c r="D24" s="64"/>
      <c r="E24" s="34">
        <v>503</v>
      </c>
      <c r="F24" s="64"/>
      <c r="G24" s="64"/>
      <c r="H24" s="64"/>
      <c r="I24" s="64"/>
      <c r="J24" s="33" t="s">
        <v>32</v>
      </c>
      <c r="K24" s="39">
        <v>810</v>
      </c>
      <c r="L24" s="42"/>
      <c r="M24" s="54" t="s">
        <v>34</v>
      </c>
      <c r="N24" s="29">
        <v>5</v>
      </c>
      <c r="O24" s="29" t="s">
        <v>2</v>
      </c>
      <c r="P24" s="30">
        <f>P25+P26+P27</f>
        <v>36787.599999999999</v>
      </c>
      <c r="Q24" s="30">
        <f>Q25+Q26+Q27</f>
        <v>4074.4</v>
      </c>
      <c r="R24" s="52">
        <f t="shared" si="0"/>
        <v>0.11075471082647415</v>
      </c>
      <c r="S24" s="31"/>
      <c r="T24" s="36"/>
    </row>
    <row r="25" spans="1:20" ht="15.75" customHeight="1" x14ac:dyDescent="0.25">
      <c r="A25" s="5"/>
      <c r="B25" s="56"/>
      <c r="C25" s="60"/>
      <c r="D25" s="60"/>
      <c r="E25" s="9"/>
      <c r="F25" s="60"/>
      <c r="G25" s="60"/>
      <c r="H25" s="60"/>
      <c r="I25" s="60"/>
      <c r="J25" s="8"/>
      <c r="K25" s="40"/>
      <c r="L25" s="43"/>
      <c r="M25" s="55" t="s">
        <v>75</v>
      </c>
      <c r="N25" s="10">
        <v>5</v>
      </c>
      <c r="O25" s="10">
        <v>1</v>
      </c>
      <c r="P25" s="25">
        <v>7293.1</v>
      </c>
      <c r="Q25" s="25">
        <v>198</v>
      </c>
      <c r="R25" s="53">
        <f t="shared" si="0"/>
        <v>2.7148949006595275E-2</v>
      </c>
      <c r="S25" s="24"/>
    </row>
    <row r="26" spans="1:20" ht="15.75" customHeight="1" x14ac:dyDescent="0.25">
      <c r="A26" s="5"/>
      <c r="B26" s="56"/>
      <c r="C26" s="63"/>
      <c r="D26" s="63"/>
      <c r="E26" s="9"/>
      <c r="F26" s="63"/>
      <c r="G26" s="63"/>
      <c r="H26" s="63"/>
      <c r="I26" s="63"/>
      <c r="J26" s="8"/>
      <c r="K26" s="40"/>
      <c r="L26" s="43"/>
      <c r="M26" s="55" t="s">
        <v>88</v>
      </c>
      <c r="N26" s="10">
        <v>5</v>
      </c>
      <c r="O26" s="10">
        <v>2</v>
      </c>
      <c r="P26" s="25">
        <v>470</v>
      </c>
      <c r="Q26" s="25">
        <v>0</v>
      </c>
      <c r="R26" s="53">
        <f t="shared" si="0"/>
        <v>0</v>
      </c>
      <c r="S26" s="24"/>
    </row>
    <row r="27" spans="1:20" ht="16.5" customHeight="1" x14ac:dyDescent="0.25">
      <c r="A27" s="5"/>
      <c r="B27" s="47"/>
      <c r="C27" s="48"/>
      <c r="D27" s="48">
        <v>503</v>
      </c>
      <c r="E27" s="7">
        <v>503</v>
      </c>
      <c r="F27" s="67"/>
      <c r="G27" s="67"/>
      <c r="H27" s="67"/>
      <c r="I27" s="67"/>
      <c r="J27" s="8" t="s">
        <v>32</v>
      </c>
      <c r="K27" s="40">
        <v>810</v>
      </c>
      <c r="L27" s="43"/>
      <c r="M27" s="55" t="s">
        <v>33</v>
      </c>
      <c r="N27" s="10">
        <v>5</v>
      </c>
      <c r="O27" s="10">
        <v>3</v>
      </c>
      <c r="P27" s="25">
        <v>29024.5</v>
      </c>
      <c r="Q27" s="25">
        <v>3876.4</v>
      </c>
      <c r="R27" s="53">
        <f t="shared" si="0"/>
        <v>0.13355613361125945</v>
      </c>
      <c r="S27" s="24"/>
    </row>
    <row r="28" spans="1:20" s="32" customFormat="1" ht="16.5" customHeight="1" x14ac:dyDescent="0.25">
      <c r="A28" s="26"/>
      <c r="B28" s="11"/>
      <c r="C28" s="64">
        <v>700</v>
      </c>
      <c r="D28" s="64"/>
      <c r="E28" s="34">
        <v>709</v>
      </c>
      <c r="F28" s="64"/>
      <c r="G28" s="64"/>
      <c r="H28" s="64"/>
      <c r="I28" s="64"/>
      <c r="J28" s="33" t="s">
        <v>20</v>
      </c>
      <c r="K28" s="39">
        <v>850</v>
      </c>
      <c r="L28" s="42"/>
      <c r="M28" s="54" t="s">
        <v>31</v>
      </c>
      <c r="N28" s="29">
        <v>7</v>
      </c>
      <c r="O28" s="29" t="s">
        <v>2</v>
      </c>
      <c r="P28" s="30">
        <f>P29+P30+P31+P32+P33+P34</f>
        <v>424792.1</v>
      </c>
      <c r="Q28" s="30">
        <f>Q29+Q30+Q31+Q32+Q33+Q34</f>
        <v>278127</v>
      </c>
      <c r="R28" s="52">
        <f t="shared" si="0"/>
        <v>0.65473675240193974</v>
      </c>
      <c r="S28" s="31"/>
      <c r="T28" s="36"/>
    </row>
    <row r="29" spans="1:20" ht="16.5" customHeight="1" x14ac:dyDescent="0.25">
      <c r="A29" s="5"/>
      <c r="B29" s="47"/>
      <c r="C29" s="48"/>
      <c r="D29" s="48">
        <v>701</v>
      </c>
      <c r="E29" s="7">
        <v>701</v>
      </c>
      <c r="F29" s="67"/>
      <c r="G29" s="67"/>
      <c r="H29" s="67"/>
      <c r="I29" s="67"/>
      <c r="J29" s="8" t="s">
        <v>29</v>
      </c>
      <c r="K29" s="40">
        <v>240</v>
      </c>
      <c r="L29" s="43"/>
      <c r="M29" s="55" t="s">
        <v>30</v>
      </c>
      <c r="N29" s="10">
        <v>7</v>
      </c>
      <c r="O29" s="10">
        <v>1</v>
      </c>
      <c r="P29" s="25">
        <v>128435.7</v>
      </c>
      <c r="Q29" s="25">
        <v>92969.2</v>
      </c>
      <c r="R29" s="53">
        <f t="shared" si="0"/>
        <v>0.72385793046637348</v>
      </c>
      <c r="S29" s="24"/>
    </row>
    <row r="30" spans="1:20" ht="16.5" customHeight="1" x14ac:dyDescent="0.25">
      <c r="A30" s="5"/>
      <c r="B30" s="47"/>
      <c r="C30" s="48"/>
      <c r="D30" s="48">
        <v>702</v>
      </c>
      <c r="E30" s="7">
        <v>702</v>
      </c>
      <c r="F30" s="67"/>
      <c r="G30" s="67"/>
      <c r="H30" s="67"/>
      <c r="I30" s="67"/>
      <c r="J30" s="8" t="s">
        <v>27</v>
      </c>
      <c r="K30" s="40">
        <v>850</v>
      </c>
      <c r="L30" s="43"/>
      <c r="M30" s="55" t="s">
        <v>28</v>
      </c>
      <c r="N30" s="10">
        <v>7</v>
      </c>
      <c r="O30" s="10">
        <v>2</v>
      </c>
      <c r="P30" s="25">
        <v>208388</v>
      </c>
      <c r="Q30" s="25">
        <v>132672.1</v>
      </c>
      <c r="R30" s="53">
        <f t="shared" si="0"/>
        <v>0.63665902067297542</v>
      </c>
      <c r="S30" s="24"/>
    </row>
    <row r="31" spans="1:20" ht="16.5" customHeight="1" x14ac:dyDescent="0.25">
      <c r="A31" s="5"/>
      <c r="B31" s="47"/>
      <c r="C31" s="61"/>
      <c r="D31" s="61"/>
      <c r="E31" s="7"/>
      <c r="F31" s="61"/>
      <c r="G31" s="61"/>
      <c r="H31" s="61"/>
      <c r="I31" s="61"/>
      <c r="J31" s="8"/>
      <c r="K31" s="40"/>
      <c r="L31" s="43"/>
      <c r="M31" s="55" t="s">
        <v>77</v>
      </c>
      <c r="N31" s="10">
        <v>7</v>
      </c>
      <c r="O31" s="10">
        <v>3</v>
      </c>
      <c r="P31" s="25">
        <v>71201.600000000006</v>
      </c>
      <c r="Q31" s="25">
        <v>40634.300000000003</v>
      </c>
      <c r="R31" s="53">
        <f t="shared" si="0"/>
        <v>0.57069363609806523</v>
      </c>
      <c r="S31" s="24"/>
    </row>
    <row r="32" spans="1:20" ht="32.25" customHeight="1" x14ac:dyDescent="0.25">
      <c r="A32" s="5"/>
      <c r="B32" s="47"/>
      <c r="C32" s="61"/>
      <c r="D32" s="61"/>
      <c r="E32" s="7"/>
      <c r="F32" s="61"/>
      <c r="G32" s="61"/>
      <c r="H32" s="61"/>
      <c r="I32" s="61"/>
      <c r="J32" s="8"/>
      <c r="K32" s="40"/>
      <c r="L32" s="43"/>
      <c r="M32" s="55" t="s">
        <v>78</v>
      </c>
      <c r="N32" s="10">
        <v>7</v>
      </c>
      <c r="O32" s="10">
        <v>5</v>
      </c>
      <c r="P32" s="25">
        <v>222.6</v>
      </c>
      <c r="Q32" s="25">
        <v>124</v>
      </c>
      <c r="R32" s="53">
        <f t="shared" si="0"/>
        <v>0.55705300988319861</v>
      </c>
      <c r="S32" s="24"/>
    </row>
    <row r="33" spans="1:20" ht="18" customHeight="1" x14ac:dyDescent="0.25">
      <c r="A33" s="5"/>
      <c r="B33" s="47"/>
      <c r="C33" s="48"/>
      <c r="D33" s="48">
        <v>707</v>
      </c>
      <c r="E33" s="7">
        <v>707</v>
      </c>
      <c r="F33" s="67"/>
      <c r="G33" s="67"/>
      <c r="H33" s="67"/>
      <c r="I33" s="67"/>
      <c r="J33" s="8" t="s">
        <v>26</v>
      </c>
      <c r="K33" s="40">
        <v>240</v>
      </c>
      <c r="L33" s="43"/>
      <c r="M33" s="55" t="s">
        <v>79</v>
      </c>
      <c r="N33" s="10">
        <v>7</v>
      </c>
      <c r="O33" s="10">
        <v>7</v>
      </c>
      <c r="P33" s="25">
        <v>241.6</v>
      </c>
      <c r="Q33" s="25">
        <v>202.9</v>
      </c>
      <c r="R33" s="53">
        <f t="shared" si="0"/>
        <v>0.83981788079470199</v>
      </c>
      <c r="S33" s="24"/>
    </row>
    <row r="34" spans="1:20" ht="16.5" customHeight="1" x14ac:dyDescent="0.25">
      <c r="A34" s="5"/>
      <c r="B34" s="47"/>
      <c r="C34" s="48"/>
      <c r="D34" s="48">
        <v>709</v>
      </c>
      <c r="E34" s="7">
        <v>709</v>
      </c>
      <c r="F34" s="67"/>
      <c r="G34" s="67"/>
      <c r="H34" s="67"/>
      <c r="I34" s="67"/>
      <c r="J34" s="8" t="s">
        <v>20</v>
      </c>
      <c r="K34" s="40">
        <v>850</v>
      </c>
      <c r="L34" s="43"/>
      <c r="M34" s="55" t="s">
        <v>25</v>
      </c>
      <c r="N34" s="10">
        <v>7</v>
      </c>
      <c r="O34" s="10">
        <v>9</v>
      </c>
      <c r="P34" s="25">
        <v>16302.6</v>
      </c>
      <c r="Q34" s="25">
        <v>11524.5</v>
      </c>
      <c r="R34" s="53">
        <f t="shared" si="0"/>
        <v>0.70691178094291707</v>
      </c>
      <c r="S34" s="24"/>
    </row>
    <row r="35" spans="1:20" s="32" customFormat="1" ht="16.5" customHeight="1" x14ac:dyDescent="0.25">
      <c r="A35" s="26"/>
      <c r="B35" s="11"/>
      <c r="C35" s="64">
        <v>800</v>
      </c>
      <c r="D35" s="64"/>
      <c r="E35" s="34">
        <v>804</v>
      </c>
      <c r="F35" s="64"/>
      <c r="G35" s="64"/>
      <c r="H35" s="64"/>
      <c r="I35" s="64"/>
      <c r="J35" s="33" t="s">
        <v>20</v>
      </c>
      <c r="K35" s="39">
        <v>850</v>
      </c>
      <c r="L35" s="42"/>
      <c r="M35" s="54" t="s">
        <v>24</v>
      </c>
      <c r="N35" s="29">
        <v>8</v>
      </c>
      <c r="O35" s="29" t="s">
        <v>2</v>
      </c>
      <c r="P35" s="30">
        <f>P36+P37</f>
        <v>31741.100000000002</v>
      </c>
      <c r="Q35" s="30">
        <f>Q36+Q37</f>
        <v>23017.8</v>
      </c>
      <c r="R35" s="52">
        <f t="shared" si="0"/>
        <v>0.72517335568080499</v>
      </c>
      <c r="S35" s="31"/>
      <c r="T35" s="36"/>
    </row>
    <row r="36" spans="1:20" ht="16.5" customHeight="1" x14ac:dyDescent="0.25">
      <c r="A36" s="5"/>
      <c r="B36" s="47"/>
      <c r="C36" s="48"/>
      <c r="D36" s="48">
        <v>801</v>
      </c>
      <c r="E36" s="7">
        <v>801</v>
      </c>
      <c r="F36" s="67"/>
      <c r="G36" s="67"/>
      <c r="H36" s="67"/>
      <c r="I36" s="67"/>
      <c r="J36" s="8" t="s">
        <v>22</v>
      </c>
      <c r="K36" s="40">
        <v>240</v>
      </c>
      <c r="L36" s="43"/>
      <c r="M36" s="55" t="s">
        <v>23</v>
      </c>
      <c r="N36" s="10">
        <v>8</v>
      </c>
      <c r="O36" s="10">
        <v>1</v>
      </c>
      <c r="P36" s="25">
        <v>28461.7</v>
      </c>
      <c r="Q36" s="25">
        <v>20528.3</v>
      </c>
      <c r="R36" s="53">
        <f t="shared" si="0"/>
        <v>0.72126050095391347</v>
      </c>
      <c r="S36" s="24"/>
    </row>
    <row r="37" spans="1:20" ht="30" customHeight="1" x14ac:dyDescent="0.25">
      <c r="A37" s="5"/>
      <c r="B37" s="47"/>
      <c r="C37" s="48"/>
      <c r="D37" s="48">
        <v>804</v>
      </c>
      <c r="E37" s="7">
        <v>804</v>
      </c>
      <c r="F37" s="67"/>
      <c r="G37" s="67"/>
      <c r="H37" s="67"/>
      <c r="I37" s="67"/>
      <c r="J37" s="8" t="s">
        <v>20</v>
      </c>
      <c r="K37" s="40">
        <v>850</v>
      </c>
      <c r="L37" s="43"/>
      <c r="M37" s="55" t="s">
        <v>21</v>
      </c>
      <c r="N37" s="10">
        <v>8</v>
      </c>
      <c r="O37" s="10">
        <v>4</v>
      </c>
      <c r="P37" s="25">
        <v>3279.4</v>
      </c>
      <c r="Q37" s="25">
        <v>2489.5</v>
      </c>
      <c r="R37" s="53">
        <f t="shared" si="0"/>
        <v>0.75913276818930286</v>
      </c>
      <c r="S37" s="24"/>
    </row>
    <row r="38" spans="1:20" s="32" customFormat="1" ht="16.5" customHeight="1" x14ac:dyDescent="0.25">
      <c r="A38" s="26"/>
      <c r="B38" s="11"/>
      <c r="C38" s="64">
        <v>1000</v>
      </c>
      <c r="D38" s="64"/>
      <c r="E38" s="34">
        <v>1006</v>
      </c>
      <c r="F38" s="64"/>
      <c r="G38" s="64"/>
      <c r="H38" s="64"/>
      <c r="I38" s="64"/>
      <c r="J38" s="33" t="s">
        <v>13</v>
      </c>
      <c r="K38" s="39">
        <v>630</v>
      </c>
      <c r="L38" s="42"/>
      <c r="M38" s="54" t="s">
        <v>19</v>
      </c>
      <c r="N38" s="29">
        <v>10</v>
      </c>
      <c r="O38" s="29" t="s">
        <v>2</v>
      </c>
      <c r="P38" s="30">
        <f>P39+P40+P41+P42</f>
        <v>94100.6</v>
      </c>
      <c r="Q38" s="30">
        <f>Q39+Q40+Q41+Q42</f>
        <v>75981.899999999994</v>
      </c>
      <c r="R38" s="52">
        <f t="shared" si="0"/>
        <v>0.80745393759444672</v>
      </c>
      <c r="S38" s="31"/>
      <c r="T38" s="36"/>
    </row>
    <row r="39" spans="1:20" ht="16.5" customHeight="1" x14ac:dyDescent="0.25">
      <c r="A39" s="5"/>
      <c r="B39" s="56"/>
      <c r="C39" s="62"/>
      <c r="D39" s="62"/>
      <c r="E39" s="9"/>
      <c r="F39" s="62"/>
      <c r="G39" s="62"/>
      <c r="H39" s="62"/>
      <c r="I39" s="62"/>
      <c r="J39" s="8"/>
      <c r="K39" s="40"/>
      <c r="L39" s="43"/>
      <c r="M39" s="55" t="s">
        <v>85</v>
      </c>
      <c r="N39" s="10">
        <v>10</v>
      </c>
      <c r="O39" s="10">
        <v>1</v>
      </c>
      <c r="P39" s="25">
        <v>478.6</v>
      </c>
      <c r="Q39" s="25">
        <v>380.3</v>
      </c>
      <c r="R39" s="53">
        <f t="shared" si="0"/>
        <v>0.79460927705808604</v>
      </c>
      <c r="S39" s="24"/>
    </row>
    <row r="40" spans="1:20" ht="16.5" customHeight="1" x14ac:dyDescent="0.25">
      <c r="A40" s="5"/>
      <c r="B40" s="47"/>
      <c r="C40" s="48"/>
      <c r="D40" s="48">
        <v>1003</v>
      </c>
      <c r="E40" s="7">
        <v>1003</v>
      </c>
      <c r="F40" s="67"/>
      <c r="G40" s="67"/>
      <c r="H40" s="67"/>
      <c r="I40" s="67"/>
      <c r="J40" s="8" t="s">
        <v>17</v>
      </c>
      <c r="K40" s="40">
        <v>310</v>
      </c>
      <c r="L40" s="43"/>
      <c r="M40" s="55" t="s">
        <v>18</v>
      </c>
      <c r="N40" s="10">
        <v>10</v>
      </c>
      <c r="O40" s="10">
        <v>3</v>
      </c>
      <c r="P40" s="25">
        <v>29294</v>
      </c>
      <c r="Q40" s="25">
        <v>24550</v>
      </c>
      <c r="R40" s="53">
        <f t="shared" si="0"/>
        <v>0.8380555745203796</v>
      </c>
      <c r="S40" s="24"/>
    </row>
    <row r="41" spans="1:20" ht="16.5" customHeight="1" x14ac:dyDescent="0.25">
      <c r="A41" s="5"/>
      <c r="B41" s="47"/>
      <c r="C41" s="48"/>
      <c r="D41" s="48">
        <v>1004</v>
      </c>
      <c r="E41" s="7">
        <v>1004</v>
      </c>
      <c r="F41" s="67"/>
      <c r="G41" s="67"/>
      <c r="H41" s="67"/>
      <c r="I41" s="67"/>
      <c r="J41" s="8" t="s">
        <v>15</v>
      </c>
      <c r="K41" s="40">
        <v>310</v>
      </c>
      <c r="L41" s="43"/>
      <c r="M41" s="55" t="s">
        <v>16</v>
      </c>
      <c r="N41" s="10">
        <v>10</v>
      </c>
      <c r="O41" s="10">
        <v>4</v>
      </c>
      <c r="P41" s="25">
        <v>49523.5</v>
      </c>
      <c r="Q41" s="25">
        <v>40380.400000000001</v>
      </c>
      <c r="R41" s="53">
        <f t="shared" si="0"/>
        <v>0.81537855765444689</v>
      </c>
      <c r="S41" s="24"/>
    </row>
    <row r="42" spans="1:20" ht="20.25" customHeight="1" x14ac:dyDescent="0.25">
      <c r="A42" s="5"/>
      <c r="B42" s="47"/>
      <c r="C42" s="48"/>
      <c r="D42" s="48">
        <v>1006</v>
      </c>
      <c r="E42" s="7">
        <v>1006</v>
      </c>
      <c r="F42" s="67"/>
      <c r="G42" s="67"/>
      <c r="H42" s="67"/>
      <c r="I42" s="67"/>
      <c r="J42" s="8" t="s">
        <v>13</v>
      </c>
      <c r="K42" s="40">
        <v>630</v>
      </c>
      <c r="L42" s="43"/>
      <c r="M42" s="55" t="s">
        <v>14</v>
      </c>
      <c r="N42" s="10">
        <v>10</v>
      </c>
      <c r="O42" s="10">
        <v>6</v>
      </c>
      <c r="P42" s="25">
        <v>14804.5</v>
      </c>
      <c r="Q42" s="25">
        <v>10671.2</v>
      </c>
      <c r="R42" s="53">
        <f t="shared" si="0"/>
        <v>0.72080786247424777</v>
      </c>
      <c r="S42" s="24"/>
    </row>
    <row r="43" spans="1:20" s="32" customFormat="1" ht="16.5" customHeight="1" x14ac:dyDescent="0.25">
      <c r="A43" s="26"/>
      <c r="B43" s="11"/>
      <c r="C43" s="64">
        <v>1100</v>
      </c>
      <c r="D43" s="64"/>
      <c r="E43" s="34">
        <v>1101</v>
      </c>
      <c r="F43" s="64"/>
      <c r="G43" s="64"/>
      <c r="H43" s="64"/>
      <c r="I43" s="64"/>
      <c r="J43" s="33" t="s">
        <v>10</v>
      </c>
      <c r="K43" s="39">
        <v>240</v>
      </c>
      <c r="L43" s="42"/>
      <c r="M43" s="54" t="s">
        <v>12</v>
      </c>
      <c r="N43" s="29">
        <v>11</v>
      </c>
      <c r="O43" s="29" t="s">
        <v>2</v>
      </c>
      <c r="P43" s="30">
        <f>P44</f>
        <v>136.5</v>
      </c>
      <c r="Q43" s="30">
        <f>Q44</f>
        <v>116.4</v>
      </c>
      <c r="R43" s="52">
        <f t="shared" si="0"/>
        <v>0.85274725274725283</v>
      </c>
      <c r="S43" s="31"/>
      <c r="T43" s="36"/>
    </row>
    <row r="44" spans="1:20" ht="16.5" customHeight="1" x14ac:dyDescent="0.25">
      <c r="A44" s="5"/>
      <c r="B44" s="47"/>
      <c r="C44" s="48"/>
      <c r="D44" s="48">
        <v>1101</v>
      </c>
      <c r="E44" s="7">
        <v>1101</v>
      </c>
      <c r="F44" s="67"/>
      <c r="G44" s="67"/>
      <c r="H44" s="67"/>
      <c r="I44" s="67"/>
      <c r="J44" s="8" t="s">
        <v>10</v>
      </c>
      <c r="K44" s="40">
        <v>240</v>
      </c>
      <c r="L44" s="43"/>
      <c r="M44" s="55" t="s">
        <v>11</v>
      </c>
      <c r="N44" s="10">
        <v>11</v>
      </c>
      <c r="O44" s="10">
        <v>1</v>
      </c>
      <c r="P44" s="25">
        <v>136.5</v>
      </c>
      <c r="Q44" s="25">
        <v>116.4</v>
      </c>
      <c r="R44" s="53">
        <f t="shared" si="0"/>
        <v>0.85274725274725283</v>
      </c>
      <c r="S44" s="24"/>
    </row>
    <row r="45" spans="1:20" s="32" customFormat="1" ht="18.75" customHeight="1" x14ac:dyDescent="0.25">
      <c r="A45" s="26"/>
      <c r="B45" s="11"/>
      <c r="C45" s="64">
        <v>1200</v>
      </c>
      <c r="D45" s="64"/>
      <c r="E45" s="34">
        <v>1202</v>
      </c>
      <c r="F45" s="64"/>
      <c r="G45" s="64"/>
      <c r="H45" s="64"/>
      <c r="I45" s="64"/>
      <c r="J45" s="33" t="s">
        <v>5</v>
      </c>
      <c r="K45" s="39">
        <v>240</v>
      </c>
      <c r="L45" s="42"/>
      <c r="M45" s="54" t="s">
        <v>9</v>
      </c>
      <c r="N45" s="29">
        <v>12</v>
      </c>
      <c r="O45" s="29" t="s">
        <v>2</v>
      </c>
      <c r="P45" s="30">
        <f>P46+P47</f>
        <v>4320</v>
      </c>
      <c r="Q45" s="30">
        <f>Q46+Q47</f>
        <v>3020.7</v>
      </c>
      <c r="R45" s="52">
        <f t="shared" si="0"/>
        <v>0.69923611111111106</v>
      </c>
      <c r="S45" s="31"/>
      <c r="T45" s="36"/>
    </row>
    <row r="46" spans="1:20" ht="16.5" customHeight="1" x14ac:dyDescent="0.25">
      <c r="A46" s="5"/>
      <c r="B46" s="47"/>
      <c r="C46" s="48"/>
      <c r="D46" s="48">
        <v>1201</v>
      </c>
      <c r="E46" s="7">
        <v>1201</v>
      </c>
      <c r="F46" s="67"/>
      <c r="G46" s="67"/>
      <c r="H46" s="67"/>
      <c r="I46" s="67"/>
      <c r="J46" s="8" t="s">
        <v>7</v>
      </c>
      <c r="K46" s="40">
        <v>240</v>
      </c>
      <c r="L46" s="43"/>
      <c r="M46" s="55" t="s">
        <v>8</v>
      </c>
      <c r="N46" s="10">
        <v>12</v>
      </c>
      <c r="O46" s="10">
        <v>1</v>
      </c>
      <c r="P46" s="25">
        <v>2484</v>
      </c>
      <c r="Q46" s="25">
        <v>1840.3</v>
      </c>
      <c r="R46" s="53">
        <f t="shared" si="0"/>
        <v>0.74086151368760067</v>
      </c>
      <c r="S46" s="24"/>
    </row>
    <row r="47" spans="1:20" ht="16.5" customHeight="1" x14ac:dyDescent="0.25">
      <c r="A47" s="5"/>
      <c r="B47" s="47"/>
      <c r="C47" s="48"/>
      <c r="D47" s="48">
        <v>1202</v>
      </c>
      <c r="E47" s="7">
        <v>1202</v>
      </c>
      <c r="F47" s="67"/>
      <c r="G47" s="67"/>
      <c r="H47" s="67"/>
      <c r="I47" s="67"/>
      <c r="J47" s="8" t="s">
        <v>5</v>
      </c>
      <c r="K47" s="40">
        <v>240</v>
      </c>
      <c r="L47" s="43"/>
      <c r="M47" s="55" t="s">
        <v>6</v>
      </c>
      <c r="N47" s="10">
        <v>12</v>
      </c>
      <c r="O47" s="10">
        <v>2</v>
      </c>
      <c r="P47" s="25">
        <v>1836</v>
      </c>
      <c r="Q47" s="25">
        <v>1180.4000000000001</v>
      </c>
      <c r="R47" s="53">
        <f t="shared" si="0"/>
        <v>0.64291938997821352</v>
      </c>
      <c r="S47" s="24"/>
    </row>
    <row r="48" spans="1:20" ht="409.6" hidden="1" customHeight="1" x14ac:dyDescent="0.25">
      <c r="A48" s="12"/>
      <c r="B48" s="13"/>
      <c r="C48" s="14"/>
      <c r="D48" s="14"/>
      <c r="E48" s="15">
        <v>1301</v>
      </c>
      <c r="F48" s="15"/>
      <c r="G48" s="15"/>
      <c r="H48" s="15"/>
      <c r="I48" s="15"/>
      <c r="J48" s="15" t="s">
        <v>3</v>
      </c>
      <c r="K48" s="16">
        <v>730</v>
      </c>
      <c r="L48" s="44"/>
      <c r="M48" s="44" t="s">
        <v>4</v>
      </c>
      <c r="N48" s="45">
        <v>13</v>
      </c>
      <c r="O48" s="45">
        <v>1</v>
      </c>
      <c r="P48" s="46">
        <v>565821705</v>
      </c>
      <c r="Q48" s="46">
        <v>565821705</v>
      </c>
      <c r="R48" s="52">
        <f t="shared" si="0"/>
        <v>1</v>
      </c>
      <c r="S48" s="19"/>
    </row>
    <row r="49" spans="1:20" ht="17.25" customHeight="1" x14ac:dyDescent="0.25">
      <c r="A49" s="12"/>
      <c r="B49" s="3"/>
      <c r="C49" s="3"/>
      <c r="D49" s="3"/>
      <c r="E49" s="3"/>
      <c r="F49" s="3"/>
      <c r="G49" s="3"/>
      <c r="H49" s="3"/>
      <c r="I49" s="3"/>
      <c r="J49" s="3"/>
      <c r="K49" s="3"/>
      <c r="L49" s="49" t="s">
        <v>1</v>
      </c>
      <c r="M49" s="50" t="s">
        <v>1</v>
      </c>
      <c r="N49" s="50"/>
      <c r="O49" s="50"/>
      <c r="P49" s="57">
        <f>P6+P14+P16+P19+P24+P28+P35+P38+P43+P45</f>
        <v>728559.7</v>
      </c>
      <c r="Q49" s="57">
        <f>Q6+Q14+Q16+Q19+Q24+Q28+Q35+Q38+Q43+Q45</f>
        <v>428822.10000000003</v>
      </c>
      <c r="R49" s="52">
        <f t="shared" si="0"/>
        <v>0.58858882806721269</v>
      </c>
      <c r="S49" s="19"/>
      <c r="T49" s="37"/>
    </row>
    <row r="50" spans="1:20" ht="12.7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7" t="s">
        <v>0</v>
      </c>
      <c r="M50" s="17" t="s">
        <v>0</v>
      </c>
      <c r="N50" s="17"/>
      <c r="O50" s="17"/>
      <c r="P50" s="17"/>
      <c r="Q50" s="17"/>
      <c r="R50" s="17"/>
      <c r="S50" s="19"/>
    </row>
    <row r="51" spans="1:20" ht="12.7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7"/>
      <c r="M51" s="17"/>
      <c r="N51" s="17"/>
      <c r="O51" s="17"/>
      <c r="P51" s="17"/>
      <c r="Q51" s="17"/>
      <c r="R51" s="17"/>
      <c r="S51" s="19"/>
    </row>
    <row r="52" spans="1:20" ht="12.75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7"/>
      <c r="M52" s="17"/>
      <c r="N52" s="17"/>
      <c r="O52" s="17"/>
      <c r="P52" s="17"/>
      <c r="Q52" s="17"/>
      <c r="R52" s="17"/>
      <c r="S52" s="19"/>
    </row>
    <row r="53" spans="1:20" ht="12.7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7" t="s">
        <v>0</v>
      </c>
      <c r="M53" s="17" t="s">
        <v>0</v>
      </c>
      <c r="N53" s="17"/>
      <c r="O53" s="17"/>
      <c r="P53" s="17"/>
      <c r="Q53" s="17"/>
      <c r="R53" s="17"/>
      <c r="S53" s="19"/>
    </row>
    <row r="54" spans="1:20" ht="16.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58"/>
      <c r="M54" s="32" t="s">
        <v>73</v>
      </c>
      <c r="N54" s="58"/>
      <c r="O54" s="58"/>
      <c r="P54" s="58"/>
      <c r="Q54" s="65" t="s">
        <v>74</v>
      </c>
      <c r="R54" s="65"/>
      <c r="S54" s="65"/>
    </row>
    <row r="55" spans="1:20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8"/>
      <c r="M55" s="32"/>
      <c r="N55" s="18"/>
      <c r="O55" s="18"/>
      <c r="P55" s="18"/>
      <c r="Q55" s="18"/>
      <c r="R55" s="18"/>
      <c r="S55" s="19"/>
    </row>
    <row r="56" spans="1:20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8"/>
      <c r="M56" s="32" t="s">
        <v>70</v>
      </c>
      <c r="N56" s="18"/>
      <c r="O56" s="18"/>
      <c r="P56" s="18"/>
      <c r="Q56" s="18"/>
      <c r="R56" s="18"/>
      <c r="S56" s="19"/>
    </row>
    <row r="57" spans="1:20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8"/>
      <c r="M57" s="32" t="s">
        <v>71</v>
      </c>
      <c r="N57" s="18"/>
      <c r="O57" s="18"/>
      <c r="P57" s="18"/>
      <c r="Q57" s="66" t="s">
        <v>72</v>
      </c>
      <c r="R57" s="66"/>
      <c r="S57" s="19"/>
    </row>
    <row r="58" spans="1:20" ht="12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8"/>
      <c r="M58" s="18"/>
      <c r="N58" s="18"/>
      <c r="O58" s="18"/>
      <c r="P58" s="18"/>
      <c r="Q58" s="18"/>
      <c r="R58" s="18"/>
      <c r="S58" s="19"/>
    </row>
    <row r="59" spans="1:20" ht="12" customHeigh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8"/>
      <c r="M59" s="18"/>
      <c r="N59" s="18"/>
      <c r="O59" s="18"/>
      <c r="P59" s="18"/>
      <c r="Q59" s="18"/>
      <c r="R59" s="18"/>
      <c r="S59" s="19"/>
    </row>
  </sheetData>
  <mergeCells count="46">
    <mergeCell ref="P1:R1"/>
    <mergeCell ref="F16:I16"/>
    <mergeCell ref="C19:D19"/>
    <mergeCell ref="F19:I19"/>
    <mergeCell ref="L3:R3"/>
    <mergeCell ref="F8:I8"/>
    <mergeCell ref="F9:I9"/>
    <mergeCell ref="F11:I11"/>
    <mergeCell ref="F12:I12"/>
    <mergeCell ref="F13:I13"/>
    <mergeCell ref="C6:D6"/>
    <mergeCell ref="C16:D16"/>
    <mergeCell ref="F6:I6"/>
    <mergeCell ref="C14:D14"/>
    <mergeCell ref="F14:I14"/>
    <mergeCell ref="F7:I7"/>
    <mergeCell ref="F15:I15"/>
    <mergeCell ref="F17:I17"/>
    <mergeCell ref="F42:I42"/>
    <mergeCell ref="F41:I41"/>
    <mergeCell ref="F38:I38"/>
    <mergeCell ref="F40:I40"/>
    <mergeCell ref="F37:I37"/>
    <mergeCell ref="F36:I36"/>
    <mergeCell ref="F18:I18"/>
    <mergeCell ref="C24:D24"/>
    <mergeCell ref="F24:I24"/>
    <mergeCell ref="C28:D28"/>
    <mergeCell ref="F28:I28"/>
    <mergeCell ref="C35:D35"/>
    <mergeCell ref="F35:I35"/>
    <mergeCell ref="F30:I30"/>
    <mergeCell ref="F33:I33"/>
    <mergeCell ref="F34:I34"/>
    <mergeCell ref="F27:I27"/>
    <mergeCell ref="F29:I29"/>
    <mergeCell ref="C38:D38"/>
    <mergeCell ref="C45:D45"/>
    <mergeCell ref="F45:I45"/>
    <mergeCell ref="Q54:S54"/>
    <mergeCell ref="Q57:R57"/>
    <mergeCell ref="C43:D43"/>
    <mergeCell ref="F43:I43"/>
    <mergeCell ref="F44:I44"/>
    <mergeCell ref="F46:I46"/>
    <mergeCell ref="F47:I47"/>
  </mergeCells>
  <pageMargins left="1.1811023622047245" right="0.39370078740157483" top="0.78740157480314965" bottom="0.39370078740157483" header="0.35433070866141736" footer="0.35433070866141736"/>
  <pageSetup paperSize="9" scale="78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</vt:lpstr>
      <vt:lpstr>'Приложение №2'!Заголовки_для_печати</vt:lpstr>
      <vt:lpstr>'Приложение №2'!Область_печати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Гапончик</dc:creator>
  <cp:lastModifiedBy>АХЧ</cp:lastModifiedBy>
  <cp:lastPrinted>2018-10-08T13:26:03Z</cp:lastPrinted>
  <dcterms:created xsi:type="dcterms:W3CDTF">2015-12-08T13:56:16Z</dcterms:created>
  <dcterms:modified xsi:type="dcterms:W3CDTF">2018-10-18T07:50:11Z</dcterms:modified>
</cp:coreProperties>
</file>